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250" windowHeight="12675" activeTab="0"/>
  </bookViews>
  <sheets>
    <sheet name="01.08.201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<sst xmlns="http://schemas.openxmlformats.org/spreadsheetml/2006/main" count="94" uniqueCount="91">
  <si>
    <t>Наименование показателя</t>
  </si>
  <si>
    <t>Плата за негативное воздействие на окружающую среду</t>
  </si>
  <si>
    <t>Налог на доходы физических лиц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</si>
  <si>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</si>
  <si>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</si>
  <si>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</si>
  <si>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</si>
  <si>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</si>
  <si>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</si>
  <si>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</si>
  <si>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</si>
  <si>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</si>
  <si>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</si>
  <si>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</si>
  <si>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</si>
  <si>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</si>
  <si>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</si>
  <si>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</si>
  <si>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</si>
  <si>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Жилищное хозяйство</t>
  </si>
  <si>
    <t>Охрана семьи и детства</t>
  </si>
  <si>
    <t>Функционирование Правительства РФ, высших органов исполнительной власти субъектов РФ, местных администраций</t>
  </si>
  <si>
    <t>Налоги на совокупный доход</t>
  </si>
  <si>
    <t>Налоги на имущество</t>
  </si>
  <si>
    <t>Физическая культура и спорт</t>
  </si>
  <si>
    <t>Доходы от использования имущества, находящегося в государственной и муниципальной собственности</t>
  </si>
  <si>
    <t>Налог на имущество физических лиц</t>
  </si>
  <si>
    <t>Земельный налог</t>
  </si>
  <si>
    <t>Функционирование высшего должностного лица субъекта РФ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</si>
  <si>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</si>
  <si>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</si>
  <si>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</si>
  <si>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</si>
  <si>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% исполнения</t>
  </si>
  <si>
    <t>Итого расходов</t>
  </si>
  <si>
    <t>Культура, кинематография</t>
  </si>
  <si>
    <t>Другие вопросы в области культуры, кинематографии</t>
  </si>
  <si>
    <t xml:space="preserve">Физическая культура </t>
  </si>
  <si>
    <t>Другие вопросы в области физической культуры и спорта</t>
  </si>
  <si>
    <t>Средства массовой информации</t>
  </si>
  <si>
    <t>Всего доходов</t>
  </si>
  <si>
    <t>Массовый спорт</t>
  </si>
  <si>
    <t>Органы юстиции</t>
  </si>
  <si>
    <t>Другие вопросы в области жилищно-коммунального хозяйства</t>
  </si>
  <si>
    <t>Дорожное хозяйство(дорожные фонды)</t>
  </si>
  <si>
    <t>Молодежная политика и оздоровление детей</t>
  </si>
  <si>
    <t>Доходы от уплаты акцизов</t>
  </si>
  <si>
    <t>Телевидение и радиовещание</t>
  </si>
  <si>
    <t>Налог, взимаемый в связи с применением упрощенной системы налогообложения</t>
  </si>
  <si>
    <t>Другие вопросы в области национальной безопасности и правоохранительной деятельности</t>
  </si>
  <si>
    <t>Налоговые и неналоговые доходы</t>
  </si>
  <si>
    <t>Налоговые доходы:</t>
  </si>
  <si>
    <t>Единый налог на вмененный доход</t>
  </si>
  <si>
    <t>Единый с/х налог</t>
  </si>
  <si>
    <t xml:space="preserve">Налог, взимаемый в связи с применением патентной системы налогообложения </t>
  </si>
  <si>
    <t>Неналоговые доходы</t>
  </si>
  <si>
    <t>Арендная плата за земли</t>
  </si>
  <si>
    <t>Доходы от сдачи в аренду имущества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</si>
  <si>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</si>
  <si>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</t>
  </si>
  <si>
    <t>Штрафы</t>
  </si>
  <si>
    <t xml:space="preserve">Прочие неналоговые поступления </t>
  </si>
  <si>
    <t xml:space="preserve">Безвозмездные поступления </t>
  </si>
  <si>
    <t>Дотации</t>
  </si>
  <si>
    <t>Субсидии</t>
  </si>
  <si>
    <t>Субвенции</t>
  </si>
  <si>
    <t>Возврат  остатков субсидий, субвенций и иных межбюджетных трансфертов  прошлых лет</t>
  </si>
  <si>
    <t xml:space="preserve">      Исполнение бюджета муниципального образования Соль-Илецкий городской округ</t>
  </si>
  <si>
    <t>Результат исполнения бюджета    (- дефицит,   + профицит)</t>
  </si>
  <si>
    <t>Налоги, сборы и регулярные платежи за пользование природными ресурсами</t>
  </si>
  <si>
    <t>Госпошлина</t>
  </si>
  <si>
    <t>Задолженность и перерасчеты по отмененным налогам ,сборам и иным обязательным платежам</t>
  </si>
  <si>
    <t xml:space="preserve">Часть прибыли, остающейся после уплаты налогов и иных обязательных платежей, </t>
  </si>
  <si>
    <t>Доходы от реализации имущества</t>
  </si>
  <si>
    <t>Другие вопросы в области национальной экономики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</si>
  <si>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</si>
  <si>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</si>
  <si>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2. Расходы</t>
  </si>
  <si>
    <t>1. Доходы</t>
  </si>
  <si>
    <t>Дополнительное образование</t>
  </si>
  <si>
    <t>Прочие безвозмездные поступления в бюджеты городских округов</t>
  </si>
  <si>
    <t>Судебная система</t>
  </si>
  <si>
    <t>Утвержденный бюджет на 2018 год</t>
  </si>
  <si>
    <t>Физическая культура</t>
  </si>
  <si>
    <t xml:space="preserve">Дохода от компенсации затрат </t>
  </si>
  <si>
    <t>Транспорт</t>
  </si>
  <si>
    <t>Безвозмездные поступления от негосударственных организаций</t>
  </si>
  <si>
    <t>Другие вопросы в области физисекой культуры и спорта</t>
  </si>
  <si>
    <t>Исполнение на 01.08.2018г</t>
  </si>
  <si>
    <t xml:space="preserve">                                                                  на 01.09.2018 года</t>
  </si>
  <si>
    <t>Исполнение на 01.09.2018г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</si>
</sst>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"/>
    <numFmt numFmtId="174" formatCode="#,##0.0_ ;\-#,##0.0\ "/>
    <numFmt numFmtId="175" formatCode="#,##0.0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.0_);_(* \(#,##0.0\);_(* &quot;-&quot;??_);_(@_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54" applyFont="1" applyFill="1" applyAlignment="1">
      <alignment/>
      <protection/>
    </xf>
    <xf numFmtId="0" fontId="6" fillId="0" borderId="0" xfId="0" applyFont="1" applyFill="1" applyAlignment="1">
      <alignment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172" fontId="6" fillId="0" borderId="11" xfId="54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175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75" fontId="6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175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5" fontId="5" fillId="0" borderId="11" xfId="62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175" fontId="6" fillId="0" borderId="11" xfId="62" applyNumberFormat="1" applyFont="1" applyFill="1" applyBorder="1" applyAlignment="1">
      <alignment horizontal="center"/>
    </xf>
    <xf numFmtId="175" fontId="5" fillId="0" borderId="11" xfId="6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75" fontId="8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13" xfId="54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="110" zoomScaleNormal="110" zoomScalePageLayoutView="0" workbookViewId="0" topLeftCell="A15">
      <selection activeCell="B39" sqref="B39"/>
    </sheetView>
  </sheetViews>
  <sheetFormatPr defaultColWidth="9.00390625" defaultRowHeight="12.75"/>
  <cols>
    <col min="1" max="1" width="48.125" style="2" customWidth="1"/>
    <col min="2" max="2" width="12.125" style="2" customWidth="1"/>
    <col min="3" max="3" width="12.625" style="2" customWidth="1"/>
    <col min="4" max="4" width="10.875" style="2" customWidth="1"/>
    <col min="5" max="16384" width="9.125" style="2" customWidth="1"/>
  </cols>
  <sheetData>
    <row r="1" spans="1:4" ht="12">
      <c r="A1" s="1" t="s">
        <v>67</v>
      </c>
      <c r="B1" s="1"/>
      <c r="C1" s="1"/>
      <c r="D1" s="1"/>
    </row>
    <row r="2" spans="1:4" ht="12">
      <c r="A2" s="1" t="s">
        <v>89</v>
      </c>
      <c r="B2" s="1"/>
      <c r="C2" s="1"/>
      <c r="D2" s="1"/>
    </row>
    <row r="3" spans="1:4" ht="12">
      <c r="A3" s="1"/>
      <c r="B3" s="1"/>
      <c r="C3" s="1"/>
      <c r="D3" s="1"/>
    </row>
    <row r="4" spans="1:4" ht="12">
      <c r="A4" s="26" t="s">
        <v>78</v>
      </c>
      <c r="B4" s="26"/>
      <c r="C4" s="26"/>
      <c r="D4" s="26"/>
    </row>
    <row r="5" spans="1:4" ht="53.25" customHeight="1">
      <c r="A5" s="3" t="s">
        <v>0</v>
      </c>
      <c r="B5" s="4" t="s">
        <v>82</v>
      </c>
      <c r="C5" s="5" t="s">
        <v>90</v>
      </c>
      <c r="D5" s="6" t="s">
        <v>33</v>
      </c>
    </row>
    <row r="6" spans="1:4" ht="12">
      <c r="A6" s="7" t="s">
        <v>50</v>
      </c>
      <c r="B6" s="8">
        <f>B7+B21</f>
        <v>368394.6</v>
      </c>
      <c r="C6" s="8">
        <f>C7+C21</f>
        <v>246563</v>
      </c>
      <c r="D6" s="8">
        <f>C6/B6*100</f>
        <v>66.92904836281531</v>
      </c>
    </row>
    <row r="7" spans="1:4" ht="16.5" customHeight="1">
      <c r="A7" s="7" t="s">
        <v>51</v>
      </c>
      <c r="B7" s="8">
        <f>B8+B9+B10+B15+B18+B19+B20</f>
        <v>319251</v>
      </c>
      <c r="C7" s="8">
        <f>C8+C9+C10+C15+C18+C19+C20</f>
        <v>212173</v>
      </c>
      <c r="D7" s="8">
        <f aca="true" t="shared" si="0" ref="D7:D40">C7/B7*100</f>
        <v>66.4596195470022</v>
      </c>
    </row>
    <row r="8" spans="1:4" ht="15.75" customHeight="1">
      <c r="A8" s="9" t="s">
        <v>2</v>
      </c>
      <c r="B8" s="12">
        <v>236230</v>
      </c>
      <c r="C8" s="12">
        <v>150739.6</v>
      </c>
      <c r="D8" s="12">
        <f t="shared" si="0"/>
        <v>63.8105236422131</v>
      </c>
    </row>
    <row r="9" spans="1:4" ht="17.25" customHeight="1">
      <c r="A9" s="9" t="s">
        <v>46</v>
      </c>
      <c r="B9" s="12">
        <v>14654</v>
      </c>
      <c r="C9" s="12">
        <v>10058.5</v>
      </c>
      <c r="D9" s="12">
        <f t="shared" si="0"/>
        <v>68.6399617851781</v>
      </c>
    </row>
    <row r="10" spans="1:4" ht="16.5" customHeight="1">
      <c r="A10" s="7" t="s">
        <v>22</v>
      </c>
      <c r="B10" s="8">
        <f>B11+B12+B13+B14</f>
        <v>36873</v>
      </c>
      <c r="C10" s="8">
        <f>C11+C12+C13+C14</f>
        <v>35446.5</v>
      </c>
      <c r="D10" s="8">
        <f t="shared" si="0"/>
        <v>96.13131559677814</v>
      </c>
    </row>
    <row r="11" spans="1:4" ht="23.25" customHeight="1">
      <c r="A11" s="11" t="s">
        <v>48</v>
      </c>
      <c r="B11" s="12">
        <v>23225</v>
      </c>
      <c r="C11" s="12">
        <v>23118</v>
      </c>
      <c r="D11" s="12">
        <f t="shared" si="0"/>
        <v>99.53928955866523</v>
      </c>
    </row>
    <row r="12" spans="1:4" ht="14.25" customHeight="1">
      <c r="A12" s="11" t="s">
        <v>52</v>
      </c>
      <c r="B12" s="12">
        <v>9540</v>
      </c>
      <c r="C12" s="12">
        <v>7463.1</v>
      </c>
      <c r="D12" s="12">
        <f t="shared" si="0"/>
        <v>78.22955974842768</v>
      </c>
    </row>
    <row r="13" spans="1:4" ht="15" customHeight="1">
      <c r="A13" s="11" t="s">
        <v>53</v>
      </c>
      <c r="B13" s="12">
        <v>1944</v>
      </c>
      <c r="C13" s="12">
        <v>2920.4</v>
      </c>
      <c r="D13" s="12">
        <f t="shared" si="0"/>
        <v>150.22633744855966</v>
      </c>
    </row>
    <row r="14" spans="1:4" ht="26.25" customHeight="1">
      <c r="A14" s="11" t="s">
        <v>54</v>
      </c>
      <c r="B14" s="10">
        <v>2164</v>
      </c>
      <c r="C14" s="10">
        <v>1945</v>
      </c>
      <c r="D14" s="10">
        <f t="shared" si="0"/>
        <v>89.87985212569316</v>
      </c>
    </row>
    <row r="15" spans="1:4" ht="12" customHeight="1">
      <c r="A15" s="13" t="s">
        <v>23</v>
      </c>
      <c r="B15" s="8">
        <f>B16+B17</f>
        <v>24442</v>
      </c>
      <c r="C15" s="8">
        <f>C16+C17</f>
        <v>10630.3</v>
      </c>
      <c r="D15" s="8">
        <f t="shared" si="0"/>
        <v>43.491940103101214</v>
      </c>
    </row>
    <row r="16" spans="1:4" ht="15.75" customHeight="1">
      <c r="A16" s="11" t="s">
        <v>26</v>
      </c>
      <c r="B16" s="12">
        <v>878</v>
      </c>
      <c r="C16" s="12">
        <v>780.9</v>
      </c>
      <c r="D16" s="12">
        <f t="shared" si="0"/>
        <v>88.94077448747151</v>
      </c>
    </row>
    <row r="17" spans="1:4" ht="15" customHeight="1">
      <c r="A17" s="11" t="s">
        <v>27</v>
      </c>
      <c r="B17" s="12">
        <v>23564</v>
      </c>
      <c r="C17" s="12">
        <v>9849.4</v>
      </c>
      <c r="D17" s="12">
        <f t="shared" si="0"/>
        <v>41.79850619589204</v>
      </c>
    </row>
    <row r="18" spans="1:4" ht="24" customHeight="1">
      <c r="A18" s="14" t="s">
        <v>69</v>
      </c>
      <c r="B18" s="10"/>
      <c r="C18" s="10"/>
      <c r="D18" s="10"/>
    </row>
    <row r="19" spans="1:4" ht="15.75" customHeight="1">
      <c r="A19" s="14" t="s">
        <v>70</v>
      </c>
      <c r="B19" s="10">
        <v>7052</v>
      </c>
      <c r="C19" s="10">
        <v>5298.1</v>
      </c>
      <c r="D19" s="10">
        <f t="shared" si="0"/>
        <v>75.12904140669315</v>
      </c>
    </row>
    <row r="20" spans="1:4" ht="24" customHeight="1">
      <c r="A20" s="14" t="s">
        <v>71</v>
      </c>
      <c r="B20" s="10"/>
      <c r="C20" s="22"/>
      <c r="D20" s="10"/>
    </row>
    <row r="21" spans="1:4" ht="12">
      <c r="A21" s="13" t="s">
        <v>55</v>
      </c>
      <c r="B21" s="8">
        <f>B22+B26+B27+B30+B32+B31</f>
        <v>49143.6</v>
      </c>
      <c r="C21" s="8">
        <f>C22+C26+C27+C30+C31+C32</f>
        <v>34390</v>
      </c>
      <c r="D21" s="8">
        <f t="shared" si="0"/>
        <v>69.97859334684476</v>
      </c>
    </row>
    <row r="22" spans="1:4" ht="26.25" customHeight="1">
      <c r="A22" s="13" t="s">
        <v>25</v>
      </c>
      <c r="B22" s="8">
        <f>B23+B24+B25</f>
        <v>11232.3</v>
      </c>
      <c r="C22" s="8">
        <f>C23+C24+C25</f>
        <v>5358.3</v>
      </c>
      <c r="D22" s="8">
        <f t="shared" si="0"/>
        <v>47.70438823749366</v>
      </c>
    </row>
    <row r="23" spans="1:4" ht="15" customHeight="1">
      <c r="A23" s="11" t="s">
        <v>56</v>
      </c>
      <c r="B23" s="12">
        <v>10479.5</v>
      </c>
      <c r="C23" s="12">
        <v>4609.3</v>
      </c>
      <c r="D23" s="12">
        <f t="shared" si="0"/>
        <v>43.983968700796794</v>
      </c>
    </row>
    <row r="24" spans="1:4" ht="14.25" customHeight="1">
      <c r="A24" s="11" t="s">
        <v>57</v>
      </c>
      <c r="B24" s="12">
        <v>622.9</v>
      </c>
      <c r="C24" s="12">
        <v>666.9</v>
      </c>
      <c r="D24" s="12">
        <f t="shared" si="0"/>
        <v>107.06373414673303</v>
      </c>
    </row>
    <row r="25" spans="1:4" ht="25.5" customHeight="1">
      <c r="A25" s="11" t="s">
        <v>72</v>
      </c>
      <c r="B25" s="12">
        <v>129.9</v>
      </c>
      <c r="C25" s="12">
        <v>82.1</v>
      </c>
      <c r="D25" s="12">
        <f t="shared" si="0"/>
        <v>63.20246343341031</v>
      </c>
    </row>
    <row r="26" spans="1:4" ht="17.25" customHeight="1">
      <c r="A26" s="14" t="s">
        <v>1</v>
      </c>
      <c r="B26" s="10">
        <v>599</v>
      </c>
      <c r="C26" s="10">
        <v>404.5</v>
      </c>
      <c r="D26" s="10">
        <f t="shared" si="0"/>
        <v>67.52921535893155</v>
      </c>
    </row>
    <row r="27" spans="1:4" ht="27.75" customHeight="1">
      <c r="A27" s="13" t="s">
        <v>58</v>
      </c>
      <c r="B27" s="8">
        <f>B28+B29</f>
        <v>6646</v>
      </c>
      <c r="C27" s="8">
        <f>C28+C29</f>
        <v>4386.6</v>
      </c>
      <c r="D27" s="8">
        <f t="shared" si="0"/>
        <v>66.00361119470358</v>
      </c>
    </row>
    <row r="28" spans="1:4" ht="18" customHeight="1">
      <c r="A28" s="11" t="s">
        <v>73</v>
      </c>
      <c r="B28" s="12">
        <v>1984</v>
      </c>
      <c r="C28" s="12">
        <v>1984</v>
      </c>
      <c r="D28" s="12">
        <f t="shared" si="0"/>
        <v>100</v>
      </c>
    </row>
    <row r="29" spans="1:4" ht="15" customHeight="1">
      <c r="A29" s="11" t="s">
        <v>59</v>
      </c>
      <c r="B29" s="12">
        <v>4662</v>
      </c>
      <c r="C29" s="12">
        <v>2402.6</v>
      </c>
      <c r="D29" s="12">
        <f t="shared" si="0"/>
        <v>51.53582153582153</v>
      </c>
    </row>
    <row r="30" spans="1:4" ht="15" customHeight="1">
      <c r="A30" s="14" t="s">
        <v>60</v>
      </c>
      <c r="B30" s="10">
        <v>3396</v>
      </c>
      <c r="C30" s="10">
        <v>3633.5</v>
      </c>
      <c r="D30" s="10">
        <f t="shared" si="0"/>
        <v>106.99352179034159</v>
      </c>
    </row>
    <row r="31" spans="1:4" ht="15" customHeight="1">
      <c r="A31" s="14" t="s">
        <v>84</v>
      </c>
      <c r="B31" s="10">
        <v>225</v>
      </c>
      <c r="C31" s="10">
        <v>268.3</v>
      </c>
      <c r="D31" s="10">
        <f t="shared" si="0"/>
        <v>119.24444444444444</v>
      </c>
    </row>
    <row r="32" spans="1:4" ht="16.5" customHeight="1">
      <c r="A32" s="14" t="s">
        <v>61</v>
      </c>
      <c r="B32" s="10">
        <v>27045.3</v>
      </c>
      <c r="C32" s="10">
        <v>20338.8</v>
      </c>
      <c r="D32" s="10">
        <f t="shared" si="0"/>
        <v>75.20271544408826</v>
      </c>
    </row>
    <row r="33" spans="1:4" ht="15.75" customHeight="1">
      <c r="A33" s="13" t="s">
        <v>62</v>
      </c>
      <c r="B33" s="8">
        <f>B34+B35+B36+B37+B38+B39</f>
        <v>725244.702</v>
      </c>
      <c r="C33" s="8">
        <f>C34+C35+C36+C37+C38+C39</f>
        <v>483910.30000000005</v>
      </c>
      <c r="D33" s="8">
        <f t="shared" si="0"/>
        <v>66.72372768329441</v>
      </c>
    </row>
    <row r="34" spans="1:4" ht="13.5" customHeight="1">
      <c r="A34" s="14" t="s">
        <v>63</v>
      </c>
      <c r="B34" s="10">
        <v>228596.6</v>
      </c>
      <c r="C34" s="10">
        <v>187903.6</v>
      </c>
      <c r="D34" s="10">
        <f t="shared" si="0"/>
        <v>82.19877286013877</v>
      </c>
    </row>
    <row r="35" spans="1:4" ht="12.75" customHeight="1">
      <c r="A35" s="14" t="s">
        <v>64</v>
      </c>
      <c r="B35" s="10">
        <v>65484.3</v>
      </c>
      <c r="C35" s="10">
        <v>25048.7</v>
      </c>
      <c r="D35" s="10">
        <f t="shared" si="0"/>
        <v>38.25145874660033</v>
      </c>
    </row>
    <row r="36" spans="1:4" ht="14.25" customHeight="1">
      <c r="A36" s="14" t="s">
        <v>65</v>
      </c>
      <c r="B36" s="10">
        <v>430581.2</v>
      </c>
      <c r="C36" s="10">
        <v>270392.4</v>
      </c>
      <c r="D36" s="10">
        <f t="shared" si="0"/>
        <v>62.797075209043044</v>
      </c>
    </row>
    <row r="37" spans="1:4" ht="15" customHeight="1">
      <c r="A37" s="14" t="s">
        <v>86</v>
      </c>
      <c r="B37" s="10">
        <v>582.602</v>
      </c>
      <c r="C37" s="10">
        <v>582.6</v>
      </c>
      <c r="D37" s="10">
        <f t="shared" si="0"/>
        <v>99.99965671247267</v>
      </c>
    </row>
    <row r="38" spans="1:4" ht="27" customHeight="1">
      <c r="A38" s="14" t="s">
        <v>80</v>
      </c>
      <c r="B38" s="10"/>
      <c r="C38" s="10">
        <v>-17</v>
      </c>
      <c r="D38" s="10"/>
    </row>
    <row r="39" spans="1:4" ht="25.5" customHeight="1">
      <c r="A39" s="14" t="s">
        <v>66</v>
      </c>
      <c r="B39" s="10"/>
      <c r="C39" s="10"/>
      <c r="D39" s="10"/>
    </row>
    <row r="40" spans="1:4" ht="16.5" customHeight="1">
      <c r="A40" s="13" t="s">
        <v>40</v>
      </c>
      <c r="B40" s="8">
        <f>B33+B6</f>
        <v>1093639.3020000001</v>
      </c>
      <c r="C40" s="8">
        <f>C33+C6</f>
        <v>730473.3</v>
      </c>
      <c r="D40" s="8">
        <f t="shared" si="0"/>
        <v>66.79289036743121</v>
      </c>
    </row>
    <row r="41" spans="1:4" ht="12">
      <c r="A41" s="25" t="s">
        <v>77</v>
      </c>
      <c r="B41" s="25"/>
      <c r="C41" s="25"/>
      <c r="D41" s="25"/>
    </row>
    <row r="42" spans="1:4" ht="36" customHeight="1">
      <c r="A42" s="3" t="s">
        <v>0</v>
      </c>
      <c r="B42" s="4" t="s">
        <v>82</v>
      </c>
      <c r="C42" s="5" t="s">
        <v>88</v>
      </c>
      <c r="D42" s="6" t="s">
        <v>33</v>
      </c>
    </row>
    <row r="43" spans="1:4" ht="20.25" customHeight="1">
      <c r="A43" s="15" t="s">
        <v>3</v>
      </c>
      <c r="B43" s="16">
        <f>SUM(B44:B51)</f>
        <v>105284.1</v>
      </c>
      <c r="C43" s="16">
        <f>SUM(C44:C51)</f>
        <v>60625.5</v>
      </c>
      <c r="D43" s="16">
        <f aca="true" t="shared" si="1" ref="D43:D48">C43/B43*100</f>
        <v>57.58276890812573</v>
      </c>
    </row>
    <row r="44" spans="1:4" ht="27" customHeight="1">
      <c r="A44" s="17" t="s">
        <v>28</v>
      </c>
      <c r="B44" s="18">
        <v>1862</v>
      </c>
      <c r="C44" s="18">
        <v>1095.9</v>
      </c>
      <c r="D44" s="18">
        <f t="shared" si="1"/>
        <v>58.85606874328679</v>
      </c>
    </row>
    <row r="45" spans="1:4" ht="37.5" customHeight="1">
      <c r="A45" s="17" t="s">
        <v>75</v>
      </c>
      <c r="B45" s="18">
        <v>1816.7</v>
      </c>
      <c r="C45" s="18">
        <v>944.4</v>
      </c>
      <c r="D45" s="18">
        <f t="shared" si="1"/>
        <v>51.98436725931634</v>
      </c>
    </row>
    <row r="46" spans="1:4" ht="25.5" customHeight="1">
      <c r="A46" s="17" t="s">
        <v>21</v>
      </c>
      <c r="B46" s="18">
        <v>39195</v>
      </c>
      <c r="C46" s="18">
        <v>23788.3</v>
      </c>
      <c r="D46" s="18">
        <f t="shared" si="1"/>
        <v>60.69218012501595</v>
      </c>
    </row>
    <row r="47" spans="1:4" ht="17.25" customHeight="1">
      <c r="A47" s="17" t="s">
        <v>81</v>
      </c>
      <c r="B47" s="18">
        <v>84</v>
      </c>
      <c r="C47" s="18">
        <v>84</v>
      </c>
      <c r="D47" s="18">
        <f t="shared" si="1"/>
        <v>100</v>
      </c>
    </row>
    <row r="48" spans="1:4" ht="37.5" customHeight="1">
      <c r="A48" s="17" t="s">
        <v>29</v>
      </c>
      <c r="B48" s="18">
        <v>10597.1</v>
      </c>
      <c r="C48" s="18">
        <v>6205.4</v>
      </c>
      <c r="D48" s="18">
        <f t="shared" si="1"/>
        <v>58.557529890252994</v>
      </c>
    </row>
    <row r="49" spans="1:4" ht="17.25" customHeight="1">
      <c r="A49" s="17" t="s">
        <v>4</v>
      </c>
      <c r="B49" s="18">
        <v>8245.4</v>
      </c>
      <c r="C49" s="18"/>
      <c r="D49" s="18">
        <v>0</v>
      </c>
    </row>
    <row r="50" spans="1:4" ht="12" hidden="1">
      <c r="A50" s="17" t="s">
        <v>76</v>
      </c>
      <c r="B50" s="18"/>
      <c r="C50" s="18"/>
      <c r="D50" s="18" t="e">
        <f>C50/B50*100</f>
        <v>#DIV/0!</v>
      </c>
    </row>
    <row r="51" spans="1:4" ht="16.5" customHeight="1">
      <c r="A51" s="17" t="s">
        <v>5</v>
      </c>
      <c r="B51" s="18">
        <v>43483.9</v>
      </c>
      <c r="C51" s="18">
        <v>28507.5</v>
      </c>
      <c r="D51" s="18">
        <f aca="true" t="shared" si="2" ref="D51:D88">C51/B51*100</f>
        <v>65.55874703051015</v>
      </c>
    </row>
    <row r="52" spans="1:4" ht="25.5" customHeight="1">
      <c r="A52" s="15" t="s">
        <v>6</v>
      </c>
      <c r="B52" s="19">
        <f>B53+B54+B55+B56</f>
        <v>12687.1</v>
      </c>
      <c r="C52" s="19">
        <f>SUM(C53:C56)</f>
        <v>7765.500000000001</v>
      </c>
      <c r="D52" s="19">
        <f t="shared" si="2"/>
        <v>61.2078410353824</v>
      </c>
    </row>
    <row r="53" spans="1:4" ht="15.75" customHeight="1">
      <c r="A53" s="17" t="s">
        <v>42</v>
      </c>
      <c r="B53" s="18">
        <v>2300.8</v>
      </c>
      <c r="C53" s="18">
        <v>1520.2</v>
      </c>
      <c r="D53" s="18">
        <f t="shared" si="2"/>
        <v>66.07267037552155</v>
      </c>
    </row>
    <row r="54" spans="1:4" ht="36.75" customHeight="1">
      <c r="A54" s="17" t="s">
        <v>30</v>
      </c>
      <c r="B54" s="18">
        <v>3097.3</v>
      </c>
      <c r="C54" s="18">
        <v>1951.9</v>
      </c>
      <c r="D54" s="18">
        <f t="shared" si="2"/>
        <v>63.01940399702966</v>
      </c>
    </row>
    <row r="55" spans="1:4" ht="15.75" customHeight="1">
      <c r="A55" s="17" t="s">
        <v>31</v>
      </c>
      <c r="B55" s="18">
        <v>6739</v>
      </c>
      <c r="C55" s="18">
        <v>3935.8</v>
      </c>
      <c r="D55" s="18">
        <f t="shared" si="2"/>
        <v>58.40332393530198</v>
      </c>
    </row>
    <row r="56" spans="1:4" ht="25.5" customHeight="1">
      <c r="A56" s="17" t="s">
        <v>49</v>
      </c>
      <c r="B56" s="18">
        <v>550</v>
      </c>
      <c r="C56" s="18">
        <v>357.6</v>
      </c>
      <c r="D56" s="18">
        <f t="shared" si="2"/>
        <v>65.01818181818182</v>
      </c>
    </row>
    <row r="57" spans="1:4" ht="15" customHeight="1">
      <c r="A57" s="15" t="s">
        <v>7</v>
      </c>
      <c r="B57" s="19">
        <f>SUM(B58:B61)</f>
        <v>58749.6</v>
      </c>
      <c r="C57" s="19">
        <f>SUM(C58:C61)</f>
        <v>33592.7</v>
      </c>
      <c r="D57" s="19">
        <f t="shared" si="2"/>
        <v>57.17945313670221</v>
      </c>
    </row>
    <row r="58" spans="1:4" ht="15" customHeight="1">
      <c r="A58" s="17" t="s">
        <v>8</v>
      </c>
      <c r="B58" s="18">
        <v>228.7</v>
      </c>
      <c r="C58" s="18">
        <v>213.7</v>
      </c>
      <c r="D58" s="18">
        <f t="shared" si="2"/>
        <v>93.44118933100131</v>
      </c>
    </row>
    <row r="59" spans="1:4" ht="15" customHeight="1">
      <c r="A59" s="17" t="s">
        <v>85</v>
      </c>
      <c r="B59" s="18">
        <v>319.4</v>
      </c>
      <c r="C59" s="18">
        <v>198</v>
      </c>
      <c r="D59" s="18">
        <f t="shared" si="2"/>
        <v>61.9912335629305</v>
      </c>
    </row>
    <row r="60" spans="1:4" ht="14.25" customHeight="1">
      <c r="A60" s="17" t="s">
        <v>44</v>
      </c>
      <c r="B60" s="18">
        <v>47044</v>
      </c>
      <c r="C60" s="18">
        <v>27636.6</v>
      </c>
      <c r="D60" s="18">
        <f>C60/B60*100</f>
        <v>58.746280078224636</v>
      </c>
    </row>
    <row r="61" spans="1:4" ht="17.25" customHeight="1">
      <c r="A61" s="17" t="s">
        <v>74</v>
      </c>
      <c r="B61" s="18">
        <v>11157.5</v>
      </c>
      <c r="C61" s="18">
        <v>5544.4</v>
      </c>
      <c r="D61" s="18">
        <f t="shared" si="2"/>
        <v>49.69213533497647</v>
      </c>
    </row>
    <row r="62" spans="1:4" ht="14.25" customHeight="1">
      <c r="A62" s="15" t="s">
        <v>9</v>
      </c>
      <c r="B62" s="19">
        <f>SUM(B63:B66)</f>
        <v>65906.9</v>
      </c>
      <c r="C62" s="19">
        <f>SUM(C63:C66)</f>
        <v>13957.5</v>
      </c>
      <c r="D62" s="19">
        <f t="shared" si="2"/>
        <v>21.177600524376054</v>
      </c>
    </row>
    <row r="63" spans="1:4" ht="14.25" customHeight="1">
      <c r="A63" s="17" t="s">
        <v>19</v>
      </c>
      <c r="B63" s="18">
        <v>26346.1</v>
      </c>
      <c r="C63" s="18">
        <v>1115.9</v>
      </c>
      <c r="D63" s="18">
        <f t="shared" si="2"/>
        <v>4.235541503296504</v>
      </c>
    </row>
    <row r="64" spans="1:4" ht="15" customHeight="1">
      <c r="A64" s="17" t="s">
        <v>10</v>
      </c>
      <c r="B64" s="18">
        <v>4052.7</v>
      </c>
      <c r="C64" s="18">
        <v>1945.2</v>
      </c>
      <c r="D64" s="18">
        <f t="shared" si="2"/>
        <v>47.99763120882375</v>
      </c>
    </row>
    <row r="65" spans="1:4" ht="14.25" customHeight="1">
      <c r="A65" s="17" t="s">
        <v>32</v>
      </c>
      <c r="B65" s="18">
        <v>25684.9</v>
      </c>
      <c r="C65" s="18">
        <v>5506</v>
      </c>
      <c r="D65" s="18">
        <f t="shared" si="2"/>
        <v>21.436719629042745</v>
      </c>
    </row>
    <row r="66" spans="1:4" ht="15.75" customHeight="1">
      <c r="A66" s="17" t="s">
        <v>43</v>
      </c>
      <c r="B66" s="18">
        <v>9823.2</v>
      </c>
      <c r="C66" s="18">
        <v>5390.4</v>
      </c>
      <c r="D66" s="18">
        <f t="shared" si="2"/>
        <v>54.874175421451255</v>
      </c>
    </row>
    <row r="67" spans="1:4" ht="14.25" customHeight="1">
      <c r="A67" s="15" t="s">
        <v>11</v>
      </c>
      <c r="B67" s="19">
        <f>SUM(B68:B72)</f>
        <v>693077.4</v>
      </c>
      <c r="C67" s="19">
        <f>SUM(C68:C72)</f>
        <v>450528.2</v>
      </c>
      <c r="D67" s="19">
        <f t="shared" si="2"/>
        <v>65.00402408158166</v>
      </c>
    </row>
    <row r="68" spans="1:4" ht="14.25" customHeight="1">
      <c r="A68" s="17" t="s">
        <v>12</v>
      </c>
      <c r="B68" s="18">
        <v>163322.4</v>
      </c>
      <c r="C68" s="18">
        <v>110532.1</v>
      </c>
      <c r="D68" s="18">
        <f t="shared" si="2"/>
        <v>67.6772445175922</v>
      </c>
    </row>
    <row r="69" spans="1:4" ht="15" customHeight="1">
      <c r="A69" s="17" t="s">
        <v>13</v>
      </c>
      <c r="B69" s="18">
        <v>453203.5</v>
      </c>
      <c r="C69" s="18">
        <v>295559.8</v>
      </c>
      <c r="D69" s="18">
        <f t="shared" si="2"/>
        <v>65.21569228834288</v>
      </c>
    </row>
    <row r="70" spans="1:4" ht="15" customHeight="1">
      <c r="A70" s="17" t="s">
        <v>79</v>
      </c>
      <c r="B70" s="18">
        <v>50106.7</v>
      </c>
      <c r="C70" s="18">
        <v>28373.9</v>
      </c>
      <c r="D70" s="18">
        <f t="shared" si="2"/>
        <v>56.62695807147548</v>
      </c>
    </row>
    <row r="71" spans="1:4" ht="15.75" customHeight="1">
      <c r="A71" s="17" t="s">
        <v>45</v>
      </c>
      <c r="B71" s="18">
        <v>644.9</v>
      </c>
      <c r="C71" s="18">
        <v>588.8</v>
      </c>
      <c r="D71" s="18">
        <f t="shared" si="2"/>
        <v>91.30097689564273</v>
      </c>
    </row>
    <row r="72" spans="1:4" ht="15" customHeight="1">
      <c r="A72" s="17" t="s">
        <v>14</v>
      </c>
      <c r="B72" s="18">
        <v>25799.9</v>
      </c>
      <c r="C72" s="18">
        <v>15473.6</v>
      </c>
      <c r="D72" s="18">
        <f t="shared" si="2"/>
        <v>59.97542626134209</v>
      </c>
    </row>
    <row r="73" spans="1:4" ht="15" customHeight="1">
      <c r="A73" s="15" t="s">
        <v>35</v>
      </c>
      <c r="B73" s="19">
        <f>SUM(B74:B75)</f>
        <v>107808</v>
      </c>
      <c r="C73" s="19">
        <f>SUM(C74:C75)</f>
        <v>65445.4</v>
      </c>
      <c r="D73" s="19">
        <f t="shared" si="2"/>
        <v>60.70551350549125</v>
      </c>
    </row>
    <row r="74" spans="1:4" ht="15.75" customHeight="1">
      <c r="A74" s="17" t="s">
        <v>15</v>
      </c>
      <c r="B74" s="18">
        <v>91318.2</v>
      </c>
      <c r="C74" s="18">
        <v>55121.5</v>
      </c>
      <c r="D74" s="18">
        <f t="shared" si="2"/>
        <v>60.362008887604</v>
      </c>
    </row>
    <row r="75" spans="1:4" ht="18" customHeight="1">
      <c r="A75" s="17" t="s">
        <v>36</v>
      </c>
      <c r="B75" s="18">
        <v>16489.8</v>
      </c>
      <c r="C75" s="18">
        <v>10323.9</v>
      </c>
      <c r="D75" s="18">
        <f t="shared" si="2"/>
        <v>62.60779390896191</v>
      </c>
    </row>
    <row r="76" spans="1:4" ht="14.25" customHeight="1">
      <c r="A76" s="15" t="s">
        <v>16</v>
      </c>
      <c r="B76" s="19">
        <f>SUM(B77:B79)</f>
        <v>38956.4</v>
      </c>
      <c r="C76" s="19">
        <f>SUM(C77:C79)</f>
        <v>25968.300000000003</v>
      </c>
      <c r="D76" s="19">
        <f t="shared" si="2"/>
        <v>66.65990697292358</v>
      </c>
    </row>
    <row r="77" spans="1:4" ht="15" customHeight="1">
      <c r="A77" s="17" t="s">
        <v>17</v>
      </c>
      <c r="B77" s="18">
        <v>3913</v>
      </c>
      <c r="C77" s="18">
        <v>2419.3</v>
      </c>
      <c r="D77" s="18">
        <f t="shared" si="2"/>
        <v>61.82724252491695</v>
      </c>
    </row>
    <row r="78" spans="1:4" ht="14.25" customHeight="1">
      <c r="A78" s="17" t="s">
        <v>18</v>
      </c>
      <c r="B78" s="18">
        <v>6527.1</v>
      </c>
      <c r="C78" s="18">
        <v>5457.8</v>
      </c>
      <c r="D78" s="18">
        <f t="shared" si="2"/>
        <v>83.61753305449588</v>
      </c>
    </row>
    <row r="79" spans="1:4" ht="15" customHeight="1">
      <c r="A79" s="17" t="s">
        <v>20</v>
      </c>
      <c r="B79" s="18">
        <v>28516.3</v>
      </c>
      <c r="C79" s="18">
        <v>18091.2</v>
      </c>
      <c r="D79" s="18">
        <f t="shared" si="2"/>
        <v>63.44161058762884</v>
      </c>
    </row>
    <row r="80" spans="1:4" ht="13.5" customHeight="1">
      <c r="A80" s="15" t="s">
        <v>24</v>
      </c>
      <c r="B80" s="19">
        <f>SUM(B81:B84)</f>
        <v>16100.9</v>
      </c>
      <c r="C80" s="19">
        <f>SUM(C81:C84)</f>
        <v>10574.699999999999</v>
      </c>
      <c r="D80" s="19">
        <f t="shared" si="2"/>
        <v>65.67769503568123</v>
      </c>
    </row>
    <row r="81" spans="1:4" ht="14.25" customHeight="1" hidden="1">
      <c r="A81" s="17" t="s">
        <v>37</v>
      </c>
      <c r="B81" s="18"/>
      <c r="C81" s="18"/>
      <c r="D81" s="18"/>
    </row>
    <row r="82" spans="1:4" ht="14.25" customHeight="1">
      <c r="A82" s="17" t="s">
        <v>83</v>
      </c>
      <c r="B82" s="18">
        <v>15568.9</v>
      </c>
      <c r="C82" s="18">
        <v>10241.4</v>
      </c>
      <c r="D82" s="18">
        <f t="shared" si="2"/>
        <v>65.78114060723622</v>
      </c>
    </row>
    <row r="83" spans="1:4" ht="16.5" customHeight="1">
      <c r="A83" s="17" t="s">
        <v>41</v>
      </c>
      <c r="B83" s="18">
        <v>532</v>
      </c>
      <c r="C83" s="18">
        <v>333.3</v>
      </c>
      <c r="D83" s="18">
        <f t="shared" si="2"/>
        <v>62.650375939849624</v>
      </c>
    </row>
    <row r="84" spans="1:4" ht="19.5" customHeight="1" hidden="1">
      <c r="A84" s="17" t="s">
        <v>38</v>
      </c>
      <c r="B84" s="18"/>
      <c r="C84" s="18"/>
      <c r="D84" s="18"/>
    </row>
    <row r="85" spans="1:4" ht="1.5" customHeight="1" hidden="1">
      <c r="A85" s="15" t="s">
        <v>39</v>
      </c>
      <c r="B85" s="19">
        <f>SUM(B86:B86)</f>
        <v>0</v>
      </c>
      <c r="C85" s="19">
        <f>C86</f>
        <v>0</v>
      </c>
      <c r="D85" s="19"/>
    </row>
    <row r="86" spans="1:4" ht="14.25" customHeight="1" hidden="1">
      <c r="A86" s="17" t="s">
        <v>47</v>
      </c>
      <c r="B86" s="18"/>
      <c r="C86" s="18"/>
      <c r="D86" s="18"/>
    </row>
    <row r="87" spans="1:4" ht="15" customHeight="1">
      <c r="A87" s="23" t="s">
        <v>87</v>
      </c>
      <c r="B87" s="18"/>
      <c r="C87" s="18"/>
      <c r="D87" s="18"/>
    </row>
    <row r="88" spans="1:4" ht="13.5" customHeight="1">
      <c r="A88" s="13" t="s">
        <v>34</v>
      </c>
      <c r="B88" s="19">
        <f>B43+B52+B57+B62+B67+B73+B76+B80+B85</f>
        <v>1098570.4</v>
      </c>
      <c r="C88" s="19">
        <f>C43+C52+C57+C62+C67+C73+C76+C80+C85</f>
        <v>668457.8</v>
      </c>
      <c r="D88" s="19">
        <f t="shared" si="2"/>
        <v>60.84797114504451</v>
      </c>
    </row>
    <row r="89" spans="1:4" ht="15" customHeight="1">
      <c r="A89" s="13" t="s">
        <v>68</v>
      </c>
      <c r="B89" s="8">
        <f>B40-B88</f>
        <v>-4931.097999999765</v>
      </c>
      <c r="C89" s="8">
        <f>C40-C88</f>
        <v>62015.5</v>
      </c>
      <c r="D89" s="8"/>
    </row>
    <row r="90" spans="1:4" ht="12">
      <c r="A90" s="20"/>
      <c r="B90" s="21"/>
      <c r="C90" s="21"/>
      <c r="D90" s="21"/>
    </row>
    <row r="91" spans="1:4" ht="12">
      <c r="A91" s="24"/>
      <c r="B91" s="24"/>
      <c r="C91" s="24"/>
      <c r="D91" s="24"/>
    </row>
  </sheetData>
  <sheetProtection/>
  <mergeCells count="3">
    <mergeCell ref="A91:D91"/>
    <mergeCell ref="A41:D41"/>
    <mergeCell ref="A4:D4"/>
  </mergeCells>
  <printOptions/>
  <pageMargins left="0.7480314960629921" right="0.1968503937007874" top="0.15748031496062992" bottom="0.15748031496062992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semenova</cp:lastModifiedBy>
  <cp:lastPrinted>2018-08-04T08:13:13Z</cp:lastPrinted>
  <dcterms:created xsi:type="dcterms:W3CDTF">2014-03-20T06:54:17Z</dcterms:created>
  <dcterms:modified xsi:type="dcterms:W3CDTF">2018-09-07T09:40:48Z</dcterms:modified>
  <cp:category/>
  <cp:version/>
  <cp:contentType/>
  <cp:contentStatus/>
</cp:coreProperties>
</file>